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tomasvojir/Downloads/"/>
    </mc:Choice>
  </mc:AlternateContent>
  <xr:revisionPtr revIDLastSave="0" documentId="8_{16A32772-43F6-CC43-A505-1C2A84CECA4D}" xr6:coauthVersionLast="47" xr6:coauthVersionMax="47" xr10:uidLastSave="{00000000-0000-0000-0000-000000000000}"/>
  <bookViews>
    <workbookView xWindow="0" yWindow="780" windowWidth="23260" windowHeight="14620" activeTab="1" xr2:uid="{00000000-000D-0000-FFFF-FFFF00000000}"/>
  </bookViews>
  <sheets>
    <sheet name="List1" sheetId="8" state="hidden" r:id="rId1"/>
    <sheet name="TAJMEN" sheetId="7" r:id="rId2"/>
  </sheets>
  <definedNames>
    <definedName name="_xlnm.Print_Area" localSheetId="1">TAJMEN!$K$62:$L$90,TAJMEN!$A$11:$J$56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7" l="1"/>
  <c r="H21" i="7"/>
  <c r="I20" i="7"/>
  <c r="H32" i="7"/>
  <c r="H31" i="7"/>
  <c r="H30" i="7"/>
  <c r="H29" i="7"/>
  <c r="H28" i="7"/>
  <c r="H27" i="7"/>
  <c r="H26" i="7"/>
  <c r="H25" i="7"/>
  <c r="H24" i="7"/>
  <c r="H23" i="7"/>
  <c r="H22" i="7"/>
  <c r="I22" i="7" s="1"/>
  <c r="H19" i="7"/>
  <c r="I19" i="7" s="1"/>
  <c r="H18" i="7"/>
  <c r="I18" i="7" s="1"/>
  <c r="H17" i="7"/>
  <c r="I17" i="7" s="1"/>
  <c r="H16" i="7"/>
  <c r="I16" i="7" s="1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I29" i="7"/>
  <c r="I21" i="7"/>
  <c r="H15" i="7"/>
  <c r="I15" i="7" s="1"/>
  <c r="I25" i="7"/>
  <c r="I26" i="7"/>
  <c r="I27" i="7"/>
  <c r="I28" i="7"/>
  <c r="I30" i="7"/>
  <c r="I31" i="7"/>
  <c r="I32" i="7"/>
  <c r="I33" i="7"/>
  <c r="I37" i="7"/>
  <c r="I41" i="7"/>
  <c r="I45" i="7"/>
  <c r="C7" i="8"/>
  <c r="C6" i="8"/>
  <c r="C8" i="8"/>
  <c r="L68" i="7"/>
  <c r="L69" i="7"/>
  <c r="I44" i="7"/>
  <c r="I43" i="7"/>
  <c r="I42" i="7"/>
  <c r="I40" i="7"/>
  <c r="I39" i="7"/>
  <c r="I38" i="7"/>
  <c r="I36" i="7"/>
  <c r="I35" i="7"/>
  <c r="I34" i="7"/>
  <c r="I24" i="7"/>
  <c r="I23" i="7"/>
  <c r="I7" i="7"/>
  <c r="I6" i="7"/>
  <c r="H47" i="7" l="1"/>
  <c r="D47" i="7"/>
  <c r="C50" i="7"/>
</calcChain>
</file>

<file path=xl/sharedStrings.xml><?xml version="1.0" encoding="utf-8"?>
<sst xmlns="http://schemas.openxmlformats.org/spreadsheetml/2006/main" count="107" uniqueCount="102">
  <si>
    <t xml:space="preserve">Smlouva o zapůjčení věcí (sportovních potřeb)   </t>
  </si>
  <si>
    <t>uzavřená podle zákona 116/1990 Sb.</t>
  </si>
  <si>
    <t>I. Smluvní strany</t>
  </si>
  <si>
    <t>(dále jen půjčovatel)</t>
  </si>
  <si>
    <t>Půjčovatel půjčuje za úplatu půjčujícímu sportovní potřeby (dále jen věci) dle v této smlouvě uvedeného seznamu.</t>
  </si>
  <si>
    <t>III. Podmínky zapůjčení</t>
  </si>
  <si>
    <t>6.</t>
  </si>
  <si>
    <t>7.</t>
  </si>
  <si>
    <t>8.</t>
  </si>
  <si>
    <t>9.</t>
  </si>
  <si>
    <t>10.</t>
  </si>
  <si>
    <t>11.</t>
  </si>
  <si>
    <t xml:space="preserve">V případě, že nebyl dodržen půjčujícím smlouvou sjednaný termín vrácení půjčených věcí, je oprávněna půjčovna půjčujícímu doúčtovat půjčovné za další půjčovní dny ve výši 100 % normálního půjčovného (bez možnosti uplatnění slev). V případě dřívějšího vrácení půjčených věcí (vyjma případů uvedených v bodu 5) se půjčovné nevrací. </t>
  </si>
  <si>
    <t>1.</t>
  </si>
  <si>
    <t>2.</t>
  </si>
  <si>
    <t>3.</t>
  </si>
  <si>
    <t>4.</t>
  </si>
  <si>
    <t>5.</t>
  </si>
  <si>
    <t>Půjčovna nezodpovídá za škody vzniklé půjčujícímu nebo jiným osobám použitím půjčených věcí.</t>
  </si>
  <si>
    <t xml:space="preserve">Půjčovné je vypočítáváno z půjčovného za 1 kus půjčované věci a půjčovní den. Za půjčovní den se nepočítá při vícedenních výpůjčkách den převzetí věcí a den vrácení věcí půjčovně. Za den převzetí se považuje také den, kdy byla půjčovně nahlášena ztráta nebo zničení půjčované věci. </t>
  </si>
  <si>
    <t>Půjčovné se platí hotově předem při převzetí zapůjčených předmětů. Právním subjektům lze, pokud dodají předem písemnou objednávku s uvedením IČO a bankovního spojení, půjčovné fakturovat</t>
  </si>
  <si>
    <t>-</t>
  </si>
  <si>
    <t>pokud to není bezpodmínečně nutné k úspěšnému zakončení příslušné akce vodní turistiky neprovádět sám opravy poškozených předmětů.</t>
  </si>
  <si>
    <t xml:space="preserve">Půjčovna půjčuje za úplatu půjčujícímu sportovní potřeby (dále jen věci), aby je dočasně užíval k provozování vodní turistiky </t>
  </si>
  <si>
    <r>
      <t xml:space="preserve">Půjčovna je povinna zapůjčit půjčujícímu půjčované věci ve stavu způsobilém k provozování výše uvedené činnosti. </t>
    </r>
    <r>
      <rPr>
        <b/>
        <sz val="10"/>
        <color rgb="FF000000"/>
        <rFont val="Calibri"/>
        <family val="2"/>
        <charset val="238"/>
      </rPr>
      <t>Zákazník má právo si překontrolovat úplnost a funkčnost půjčovaných věcí v den převzetí výpůjčky a případné závady reklamovat v tento den. Na pozdější reklamace nebude brán zřetel a zjištěné závady mu budou předloženy k úhradě tak, jako by je způsobil sám.</t>
    </r>
  </si>
  <si>
    <t>Půjčující je oprávněn užívat půjčené věci přiměřeně jejich povaze a určení.</t>
  </si>
  <si>
    <t>V případě poškození půjčených věcí půjčujícím nad rámec přiměřeného opotřebení je půjčující povinen:</t>
  </si>
  <si>
    <t>na samostatně provedené opravy upozornit při předávání zapůjčeného poškozeného předmětu půjčovnu</t>
  </si>
  <si>
    <t>v případě poškození, (především rozfouknutí podlah, palub a větší roztrhnutí válců nafukovacích člunů) je půjčující povinen uhradit půjčovně náklady na opravu poškozeného předmětu u výrobce včetně dopravného.</t>
  </si>
  <si>
    <t xml:space="preserve">v případě ztráty, odcizení, zničení nebo neopravitelného poškození půjčené věci je půjčující povinen uhradit půjčovně 80% současné velkoobchodní ceny (včetně DPH) věci. </t>
  </si>
  <si>
    <t xml:space="preserve">Instruktorské služby </t>
  </si>
  <si>
    <t>Malé stany (do 4 osob)</t>
  </si>
  <si>
    <t>Velitelský stan komplet (Scout + 2 x pivní set)</t>
  </si>
  <si>
    <t>Velký (velitelský) stan Scout</t>
  </si>
  <si>
    <t>Pivní set (stůl + 2 lavice)</t>
  </si>
  <si>
    <t>Lodní pytel</t>
  </si>
  <si>
    <t>Nafukovadlo el. (220V~1000l/min]</t>
  </si>
  <si>
    <t>Nafukovadlo el. (12 V= 500l/min)</t>
  </si>
  <si>
    <t xml:space="preserve">Pumpa na nafukování </t>
  </si>
  <si>
    <t>Házecí pytlík s karabinou</t>
  </si>
  <si>
    <t>Vodácká bunda</t>
  </si>
  <si>
    <t>Neoprén ( ramínka, kombinéza )</t>
  </si>
  <si>
    <t>Plovací vesta</t>
  </si>
  <si>
    <t>Ochranná přilba</t>
  </si>
  <si>
    <t>Pádlo (raft, kanoe)</t>
  </si>
  <si>
    <t>Nafukovací kanoe Pálava</t>
  </si>
  <si>
    <t>Nafukovací kanoe Rio/Baraka/Yukon</t>
  </si>
  <si>
    <t>Raftový člun Colorado (4 míst)</t>
  </si>
  <si>
    <t>Raftový člun Colorado (6 míst)</t>
  </si>
  <si>
    <t>Paddleboard (pádlo, pumpa, vak)</t>
  </si>
  <si>
    <t>Pálava set ZW</t>
  </si>
  <si>
    <t>Rio/Baraka/Yukon set ZW</t>
  </si>
  <si>
    <t>Raft Colorado (4 míst) set ZW</t>
  </si>
  <si>
    <t>Raft Colorado (6 míst) set ZW</t>
  </si>
  <si>
    <t>Rio/ Baraka/Yukon set WW</t>
  </si>
  <si>
    <t>Raft Colorado (4 míst) set WW</t>
  </si>
  <si>
    <t>Raft Colorado (6 míst) set WW</t>
  </si>
  <si>
    <t>ks</t>
  </si>
  <si>
    <t>SEZNAM ZAPŮJČENÝCH VĚCÍ</t>
  </si>
  <si>
    <t>SET ZW</t>
  </si>
  <si>
    <t>CELKOVÁ CENA</t>
  </si>
  <si>
    <t xml:space="preserve">Potvrzuji, že jsem byl seznámen s podmínkami půjčovní smlouvy, že s nimi souhlasím
a že jsem byl seznámen s podmínkami používání mně zapůjčených předmětů. </t>
  </si>
  <si>
    <r>
      <t>Výše uvedené předměty jsem převzal od půjčovatele dne:</t>
    </r>
    <r>
      <rPr>
        <sz val="11"/>
        <color theme="0" tint="-0.34998626667073579"/>
        <rFont val="Calibri"/>
        <family val="2"/>
        <charset val="238"/>
        <scheme val="minor"/>
      </rPr>
      <t xml:space="preserve"> ………………………….</t>
    </r>
  </si>
  <si>
    <r>
      <t>Podpis půjčujícího:</t>
    </r>
    <r>
      <rPr>
        <sz val="11"/>
        <color theme="0" tint="-0.499984740745262"/>
        <rFont val="Calibri"/>
        <family val="2"/>
        <charset val="238"/>
        <scheme val="minor"/>
      </rPr>
      <t xml:space="preserve"> ……………………………………………..</t>
    </r>
  </si>
  <si>
    <t>II. Předmět zapůjčení</t>
  </si>
  <si>
    <r>
      <t xml:space="preserve">Půjčující je povinen vrátit půjčené věci v dohodnutém termínu, </t>
    </r>
    <r>
      <rPr>
        <b/>
        <sz val="10"/>
        <color theme="1"/>
        <rFont val="Calibri"/>
        <family val="2"/>
        <charset val="238"/>
      </rPr>
      <t>čisté a suché</t>
    </r>
    <r>
      <rPr>
        <sz val="10"/>
        <color theme="1"/>
        <rFont val="Calibri"/>
        <family val="2"/>
        <charset val="238"/>
      </rPr>
      <t xml:space="preserve">. V případě, že </t>
    </r>
    <r>
      <rPr>
        <b/>
        <sz val="10"/>
        <color theme="1"/>
        <rFont val="Calibri"/>
        <family val="2"/>
        <charset val="238"/>
      </rPr>
      <t xml:space="preserve">vrátí věci znečistěné nebo mokré je půjčovna oprávněna účtovat přirážku ve výši 1/2 půjčovného odpovídající věci 
za jeden den. </t>
    </r>
    <r>
      <rPr>
        <sz val="10"/>
        <color theme="1"/>
        <rFont val="Calibri"/>
        <family val="2"/>
        <charset val="238"/>
      </rPr>
      <t>Pokud nebudou věci již rezervovány na další termín je možné, po domluvě, prodloužit dobu výpůjčky na vyčištění a vysušení půjčených věcí.</t>
    </r>
  </si>
  <si>
    <r>
      <t xml:space="preserve">poškození při předávání půjčeného předmětu půjčovně nahlásit. </t>
    </r>
    <r>
      <rPr>
        <b/>
        <sz val="10"/>
        <color rgb="FF000000"/>
        <rFont val="Calibri"/>
        <family val="2"/>
        <charset val="238"/>
      </rPr>
      <t>Opravy závad způsobených zákazníkem a nenahlášených půjčovateli budou tomuto zákazníkovi účtovány s 50 % přirážkou</t>
    </r>
  </si>
  <si>
    <t>LODĚ</t>
  </si>
  <si>
    <t>PŘÍSLUŠENSTVÍ K LODÍM</t>
  </si>
  <si>
    <t>DĚTSKÉ</t>
  </si>
  <si>
    <t>DALŠÍ</t>
  </si>
  <si>
    <t>Cena za kus a den</t>
  </si>
  <si>
    <t>Počet</t>
  </si>
  <si>
    <t>Celkem</t>
  </si>
  <si>
    <t>Položka / Služba</t>
  </si>
  <si>
    <t>Kč</t>
  </si>
  <si>
    <t xml:space="preserve"> za 1 den</t>
  </si>
  <si>
    <t xml:space="preserve">8. a další </t>
  </si>
  <si>
    <t>Cvičitelské služby</t>
  </si>
  <si>
    <t>Dětské pádlo</t>
  </si>
  <si>
    <t>Dětská vesta</t>
  </si>
  <si>
    <t>Dětský neopren</t>
  </si>
  <si>
    <t>SET WW</t>
  </si>
  <si>
    <t>(dále jen půjčující)</t>
  </si>
  <si>
    <t xml:space="preserve"> Podmínky půjčování, se kterými je půjčující povinen se seznámit před uzavřením této smlouvy:</t>
  </si>
  <si>
    <t>Smetanova 1061/26, 755 01 Vsetín</t>
  </si>
  <si>
    <r>
      <rPr>
        <b/>
        <sz val="10"/>
        <color rgb="FF000000"/>
        <rFont val="Calibri"/>
        <family val="2"/>
        <charset val="238"/>
      </rPr>
      <t xml:space="preserve">Materiál nelze vyzvednout ani vracet v sobotu, neděli, státem uznaných svátcích a v noční době
</t>
    </r>
    <r>
      <rPr>
        <sz val="10"/>
        <color rgb="FF000000"/>
        <rFont val="Calibri"/>
        <family val="2"/>
        <charset val="238"/>
      </rPr>
      <t>(t.j, 20,00 – 7,00 hod.) pokud není s půjčovatelem v </t>
    </r>
    <r>
      <rPr>
        <b/>
        <sz val="10"/>
        <color rgb="FF000000"/>
        <rFont val="Calibri"/>
        <family val="2"/>
        <charset val="238"/>
      </rPr>
      <t>mimořádných případech</t>
    </r>
    <r>
      <rPr>
        <sz val="10"/>
        <color rgb="FF000000"/>
        <rFont val="Calibri"/>
        <family val="2"/>
        <charset val="238"/>
      </rPr>
      <t xml:space="preserve"> a předem dohodnuto jinak.</t>
    </r>
  </si>
  <si>
    <r>
      <rPr>
        <sz val="11"/>
        <color theme="1"/>
        <rFont val="Calibri"/>
        <family val="2"/>
        <charset val="238"/>
        <scheme val="minor"/>
      </rPr>
      <t>Firma</t>
    </r>
    <r>
      <rPr>
        <b/>
        <sz val="11"/>
        <color theme="1"/>
        <rFont val="Calibri"/>
        <family val="2"/>
        <charset val="238"/>
        <scheme val="minor"/>
      </rPr>
      <t xml:space="preserve"> TAJMEN – Mgr. Jan Česnek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 xml:space="preserve">IČ: 71884017 </t>
    </r>
  </si>
  <si>
    <r>
      <t xml:space="preserve">Půjčovné bylo zaplaceno: </t>
    </r>
    <r>
      <rPr>
        <sz val="11"/>
        <color theme="0" tint="-0.499984740745262"/>
        <rFont val="Calibri"/>
        <family val="2"/>
        <charset val="238"/>
        <scheme val="minor"/>
      </rPr>
      <t xml:space="preserve"> …………………………</t>
    </r>
  </si>
  <si>
    <t>Datum převzetí:</t>
  </si>
  <si>
    <t>Datum vrácení:</t>
  </si>
  <si>
    <t>Počet půjčovních dnů:</t>
  </si>
  <si>
    <r>
      <rPr>
        <b/>
        <u/>
        <sz val="10"/>
        <color rgb="FF000000"/>
        <rFont val="Calibri"/>
        <family val="2"/>
        <charset val="238"/>
        <scheme val="minor"/>
      </rPr>
      <t>Platnost ceníku (poskytování slev):</t>
    </r>
    <r>
      <rPr>
        <sz val="10"/>
        <color rgb="FF000000"/>
        <rFont val="Calibri"/>
        <family val="2"/>
        <charset val="238"/>
        <scheme val="minor"/>
      </rPr>
      <t xml:space="preserve"> Na jeden den se půjčuje pouze ve všední dny v týdnu (pondělí až pátek</t>
    </r>
    <r>
      <rPr>
        <sz val="10"/>
        <color theme="1"/>
        <rFont val="Calibri"/>
        <family val="2"/>
        <charset val="238"/>
        <scheme val="minor"/>
      </rPr>
      <t xml:space="preserve">). </t>
    </r>
    <r>
      <rPr>
        <b/>
        <sz val="10"/>
        <color theme="1"/>
        <rFont val="Calibri"/>
        <family val="2"/>
        <charset val="238"/>
        <scheme val="minor"/>
      </rPr>
      <t>Výpůjčka na sobotu nebo neděli se počítá vždy jako výpůjčka na dva dny.</t>
    </r>
    <r>
      <rPr>
        <sz val="10"/>
        <color theme="1"/>
        <rFont val="Calibri"/>
        <family val="2"/>
        <charset val="238"/>
        <scheme val="minor"/>
      </rPr>
      <t xml:space="preserve"> Materiál nelze vypůjčit ve víkendu a svátcích a nelze jej v těchto dnech vracet. </t>
    </r>
    <r>
      <rPr>
        <b/>
        <sz val="10"/>
        <color theme="1"/>
        <rFont val="Calibri"/>
        <family val="2"/>
        <charset val="238"/>
        <scheme val="minor"/>
      </rPr>
      <t>Slevy se poskytují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pouze školám a organizovaným skupinám mládeže ve školním roce.</t>
    </r>
    <r>
      <rPr>
        <sz val="10"/>
        <color theme="1"/>
        <rFont val="Calibri"/>
        <family val="2"/>
        <charset val="238"/>
        <scheme val="minor"/>
      </rPr>
      <t xml:space="preserve"> Pro tyto skupiny je platný ceník ve sloupečku "8 a další dny"</t>
    </r>
    <r>
      <rPr>
        <sz val="10"/>
        <color rgb="FF000000"/>
        <rFont val="Calibri"/>
        <family val="2"/>
        <charset val="238"/>
        <scheme val="minor"/>
      </rPr>
      <t xml:space="preserve">.               </t>
    </r>
  </si>
  <si>
    <t>12.</t>
  </si>
  <si>
    <t>Souhlasím se zpracování osobních údajů v souladu s GDPR.</t>
  </si>
  <si>
    <t>2-7 dní</t>
  </si>
  <si>
    <t>dní</t>
  </si>
  <si>
    <t>se slevou</t>
  </si>
  <si>
    <t>jméno a přijmení, datum narození</t>
  </si>
  <si>
    <t>adresa /email/ telefon</t>
  </si>
  <si>
    <t>VYSVĚTLIVKY</t>
  </si>
  <si>
    <t>Sleva 10 % se uplatňuje pokud si půjčíte pět a více lodí.
Set ZW obsahuje: 1 loď + pádla + vesty na počet míst v lodi.
Set WW obsahuje: 1 loď + pádla + vesty + přilby + neopreny na počet míst v lodi, u raftu mimo to + házecí pytlík.
Dětské vybavení (pádlo, vesta, neopren) je určeno pro děti do 12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</si>
</sst>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"/>
    <numFmt numFmtId="165" formatCode="#,##0\ &quot;Kč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40">
    <xf numFmtId="0" fontId="0" fillId="0" borderId="0" xfId="0"/>
    <xf numFmtId="0" fontId="9" fillId="3" borderId="0" xfId="0" applyFont="1" applyFill="1" applyAlignment="1">
      <alignment horizontal="right" vertical="top"/>
    </xf>
    <xf numFmtId="0" fontId="0" fillId="3" borderId="0" xfId="0" applyFill="1"/>
    <xf numFmtId="0" fontId="8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vertical="center" wrapText="1"/>
    </xf>
    <xf numFmtId="3" fontId="0" fillId="3" borderId="0" xfId="0" applyNumberFormat="1" applyFill="1"/>
    <xf numFmtId="0" fontId="3" fillId="3" borderId="0" xfId="0" applyFont="1" applyFill="1" applyAlignment="1">
      <alignment horizontal="center" vertical="top"/>
    </xf>
    <xf numFmtId="0" fontId="20" fillId="3" borderId="0" xfId="0" applyFont="1" applyFill="1" applyAlignment="1">
      <alignment vertical="top" wrapText="1"/>
    </xf>
    <xf numFmtId="0" fontId="0" fillId="3" borderId="0" xfId="0" applyFill="1" applyAlignment="1">
      <alignment horizontal="right" vertical="center" indent="1"/>
    </xf>
    <xf numFmtId="164" fontId="15" fillId="3" borderId="0" xfId="0" applyNumberFormat="1" applyFont="1" applyFill="1"/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vertical="top"/>
    </xf>
    <xf numFmtId="3" fontId="1" fillId="3" borderId="0" xfId="0" applyNumberFormat="1" applyFont="1" applyFill="1" applyAlignment="1">
      <alignment horizontal="left"/>
    </xf>
    <xf numFmtId="0" fontId="24" fillId="3" borderId="0" xfId="0" applyFont="1" applyFill="1" applyAlignment="1">
      <alignment horizontal="center" vertical="top"/>
    </xf>
    <xf numFmtId="0" fontId="19" fillId="3" borderId="0" xfId="0" applyFont="1" applyFill="1"/>
    <xf numFmtId="0" fontId="18" fillId="3" borderId="0" xfId="0" applyFont="1" applyFill="1"/>
    <xf numFmtId="3" fontId="27" fillId="3" borderId="0" xfId="1" applyNumberFormat="1" applyFont="1" applyFill="1"/>
    <xf numFmtId="0" fontId="18" fillId="3" borderId="0" xfId="0" applyFont="1" applyFill="1" applyAlignment="1">
      <alignment horizontal="right" vertical="top"/>
    </xf>
    <xf numFmtId="0" fontId="18" fillId="3" borderId="0" xfId="0" applyFont="1" applyFill="1" applyAlignment="1">
      <alignment vertical="top"/>
    </xf>
    <xf numFmtId="49" fontId="28" fillId="3" borderId="0" xfId="1" applyNumberFormat="1" applyFont="1" applyFill="1" applyBorder="1" applyAlignment="1">
      <alignment horizontal="right"/>
    </xf>
    <xf numFmtId="0" fontId="27" fillId="3" borderId="10" xfId="1" applyFont="1" applyFill="1" applyBorder="1" applyAlignment="1">
      <alignment horizontal="left" indent="1"/>
    </xf>
    <xf numFmtId="0" fontId="16" fillId="3" borderId="2" xfId="0" applyFont="1" applyFill="1" applyBorder="1" applyAlignment="1">
      <alignment vertical="center"/>
    </xf>
    <xf numFmtId="0" fontId="28" fillId="3" borderId="10" xfId="1" applyFont="1" applyFill="1" applyBorder="1" applyAlignment="1">
      <alignment horizontal="right"/>
    </xf>
    <xf numFmtId="49" fontId="28" fillId="3" borderId="11" xfId="1" applyNumberFormat="1" applyFont="1" applyFill="1" applyBorder="1" applyAlignment="1">
      <alignment horizontal="right"/>
    </xf>
    <xf numFmtId="49" fontId="28" fillId="3" borderId="10" xfId="1" applyNumberFormat="1" applyFont="1" applyFill="1" applyBorder="1" applyAlignment="1">
      <alignment horizontal="right" indent="1"/>
    </xf>
    <xf numFmtId="0" fontId="28" fillId="3" borderId="11" xfId="1" applyFont="1" applyFill="1" applyBorder="1" applyAlignment="1">
      <alignment horizontal="right" indent="1"/>
    </xf>
    <xf numFmtId="0" fontId="1" fillId="3" borderId="9" xfId="0" applyFont="1" applyFill="1" applyBorder="1" applyAlignment="1">
      <alignment horizontal="right" vertical="center" wrapText="1" indent="1"/>
    </xf>
    <xf numFmtId="0" fontId="1" fillId="3" borderId="11" xfId="0" applyFont="1" applyFill="1" applyBorder="1" applyAlignment="1">
      <alignment horizontal="right" vertical="center" wrapText="1" indent="1"/>
    </xf>
    <xf numFmtId="0" fontId="1" fillId="3" borderId="6" xfId="0" applyFont="1" applyFill="1" applyBorder="1" applyAlignment="1">
      <alignment horizontal="right" vertical="center" wrapText="1" indent="1"/>
    </xf>
    <xf numFmtId="0" fontId="30" fillId="3" borderId="7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Continuous"/>
    </xf>
    <xf numFmtId="0" fontId="30" fillId="3" borderId="8" xfId="0" applyFont="1" applyFill="1" applyBorder="1" applyAlignment="1">
      <alignment horizontal="centerContinuous"/>
    </xf>
    <xf numFmtId="0" fontId="30" fillId="3" borderId="9" xfId="0" applyFont="1" applyFill="1" applyBorder="1" applyAlignment="1">
      <alignment horizontal="centerContinuous"/>
    </xf>
    <xf numFmtId="0" fontId="0" fillId="3" borderId="7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0" xfId="0" applyFill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right" vertical="center" wrapText="1"/>
    </xf>
    <xf numFmtId="0" fontId="0" fillId="3" borderId="10" xfId="0" applyFill="1" applyBorder="1" applyAlignment="1">
      <alignment horizontal="righ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Continuous" vertical="center"/>
    </xf>
    <xf numFmtId="0" fontId="26" fillId="3" borderId="0" xfId="0" applyFont="1" applyFill="1" applyAlignment="1">
      <alignment horizontal="centerContinuous" vertical="center"/>
    </xf>
    <xf numFmtId="3" fontId="26" fillId="3" borderId="0" xfId="0" applyNumberFormat="1" applyFont="1" applyFill="1" applyAlignment="1">
      <alignment horizontal="centerContinuous" vertical="center"/>
    </xf>
    <xf numFmtId="0" fontId="19" fillId="3" borderId="0" xfId="0" applyFont="1" applyFill="1" applyAlignment="1">
      <alignment horizontal="center" vertical="center"/>
    </xf>
    <xf numFmtId="0" fontId="27" fillId="3" borderId="0" xfId="0" applyFont="1" applyFill="1"/>
    <xf numFmtId="0" fontId="29" fillId="3" borderId="1" xfId="0" applyFont="1" applyFill="1" applyBorder="1" applyAlignment="1">
      <alignment horizontal="left" vertical="center" wrapText="1" indent="1"/>
    </xf>
    <xf numFmtId="3" fontId="1" fillId="3" borderId="0" xfId="0" applyNumberFormat="1" applyFont="1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12" fillId="3" borderId="0" xfId="0" applyFont="1" applyFill="1" applyAlignment="1">
      <alignment horizontal="center" vertical="top"/>
    </xf>
    <xf numFmtId="0" fontId="31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indent="3"/>
    </xf>
    <xf numFmtId="0" fontId="21" fillId="3" borderId="0" xfId="0" applyFont="1" applyFill="1" applyAlignment="1">
      <alignment horizontal="left" indent="3"/>
    </xf>
    <xf numFmtId="0" fontId="0" fillId="3" borderId="0" xfId="0" applyFill="1" applyAlignment="1">
      <alignment horizontal="left" indent="3"/>
    </xf>
    <xf numFmtId="0" fontId="9" fillId="3" borderId="0" xfId="0" applyFont="1" applyFill="1" applyAlignment="1">
      <alignment horizontal="left" indent="3"/>
    </xf>
    <xf numFmtId="0" fontId="19" fillId="3" borderId="0" xfId="0" applyFont="1" applyFill="1" applyAlignment="1">
      <alignment horizontal="left" indent="3"/>
    </xf>
    <xf numFmtId="0" fontId="1" fillId="3" borderId="0" xfId="0" applyFont="1" applyFill="1" applyAlignment="1">
      <alignment horizontal="left" vertical="top" indent="6"/>
    </xf>
    <xf numFmtId="0" fontId="21" fillId="3" borderId="0" xfId="0" applyFont="1" applyFill="1" applyAlignment="1">
      <alignment horizontal="left" vertical="top" indent="6"/>
    </xf>
    <xf numFmtId="0" fontId="0" fillId="3" borderId="0" xfId="0" applyFill="1" applyAlignment="1">
      <alignment horizontal="left" vertical="top" indent="6"/>
    </xf>
    <xf numFmtId="0" fontId="9" fillId="3" borderId="0" xfId="0" applyFont="1" applyFill="1" applyAlignment="1">
      <alignment horizontal="left" vertical="top" indent="6"/>
    </xf>
    <xf numFmtId="0" fontId="19" fillId="3" borderId="0" xfId="0" applyFont="1" applyFill="1" applyAlignment="1">
      <alignment horizontal="left" vertical="top" indent="6"/>
    </xf>
    <xf numFmtId="0" fontId="30" fillId="3" borderId="0" xfId="0" applyFont="1" applyFill="1" applyAlignment="1">
      <alignment horizontal="left" vertical="top" indent="8"/>
    </xf>
    <xf numFmtId="0" fontId="20" fillId="3" borderId="0" xfId="0" applyFont="1" applyFill="1" applyAlignment="1">
      <alignment horizontal="left" vertical="top" indent="8"/>
    </xf>
    <xf numFmtId="0" fontId="24" fillId="3" borderId="0" xfId="0" applyFont="1" applyFill="1" applyAlignment="1">
      <alignment horizontal="left" vertical="top" indent="8"/>
    </xf>
    <xf numFmtId="0" fontId="24" fillId="3" borderId="0" xfId="0" applyFont="1" applyFill="1" applyAlignment="1">
      <alignment horizontal="left" vertical="top" indent="9"/>
    </xf>
    <xf numFmtId="0" fontId="7" fillId="3" borderId="0" xfId="0" applyFont="1" applyFill="1" applyAlignment="1">
      <alignment vertical="top"/>
    </xf>
    <xf numFmtId="0" fontId="21" fillId="3" borderId="0" xfId="0" applyFont="1" applyFill="1" applyAlignment="1">
      <alignment horizontal="left" vertical="top" indent="11"/>
    </xf>
    <xf numFmtId="0" fontId="1" fillId="3" borderId="0" xfId="0" applyFont="1" applyFill="1" applyAlignment="1">
      <alignment horizontal="left" indent="6"/>
    </xf>
    <xf numFmtId="0" fontId="8" fillId="3" borderId="0" xfId="0" applyFont="1" applyFill="1" applyAlignment="1">
      <alignment horizontal="left" vertical="top" indent="1"/>
    </xf>
    <xf numFmtId="0" fontId="7" fillId="3" borderId="0" xfId="0" applyFont="1" applyFill="1" applyAlignment="1">
      <alignment horizontal="left" vertical="top" indent="1"/>
    </xf>
    <xf numFmtId="0" fontId="32" fillId="3" borderId="0" xfId="0" applyFont="1" applyFill="1" applyAlignment="1">
      <alignment horizontal="left" vertical="top" indent="11"/>
    </xf>
    <xf numFmtId="0" fontId="2" fillId="3" borderId="0" xfId="0" applyFont="1" applyFill="1"/>
    <xf numFmtId="3" fontId="30" fillId="3" borderId="9" xfId="0" applyNumberFormat="1" applyFont="1" applyFill="1" applyBorder="1" applyAlignment="1">
      <alignment horizontal="center"/>
    </xf>
    <xf numFmtId="3" fontId="27" fillId="3" borderId="11" xfId="1" applyNumberFormat="1" applyFont="1" applyFill="1" applyBorder="1" applyAlignment="1">
      <alignment horizontal="right" indent="1"/>
    </xf>
    <xf numFmtId="0" fontId="1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3" fontId="1" fillId="4" borderId="0" xfId="0" applyNumberFormat="1" applyFont="1" applyFill="1" applyAlignment="1" applyProtection="1">
      <alignment horizontal="left" indent="1"/>
      <protection locked="0"/>
    </xf>
    <xf numFmtId="0" fontId="1" fillId="3" borderId="8" xfId="0" applyFont="1" applyFill="1" applyBorder="1" applyAlignment="1">
      <alignment horizontal="right" vertical="center" wrapText="1" indent="1"/>
    </xf>
    <xf numFmtId="0" fontId="1" fillId="3" borderId="0" xfId="0" applyFont="1" applyFill="1" applyAlignment="1">
      <alignment horizontal="right" vertical="center" wrapText="1" indent="1"/>
    </xf>
    <xf numFmtId="0" fontId="1" fillId="3" borderId="5" xfId="0" applyFont="1" applyFill="1" applyBorder="1" applyAlignment="1">
      <alignment horizontal="right" vertical="center" wrapText="1" indent="1"/>
    </xf>
    <xf numFmtId="3" fontId="1" fillId="3" borderId="12" xfId="0" applyNumberFormat="1" applyFont="1" applyFill="1" applyBorder="1" applyAlignment="1">
      <alignment horizontal="right" vertical="center" wrapText="1" indent="1"/>
    </xf>
    <xf numFmtId="3" fontId="1" fillId="3" borderId="13" xfId="0" applyNumberFormat="1" applyFont="1" applyFill="1" applyBorder="1" applyAlignment="1">
      <alignment horizontal="right" vertical="center" wrapText="1" indent="1"/>
    </xf>
    <xf numFmtId="3" fontId="1" fillId="3" borderId="14" xfId="0" applyNumberFormat="1" applyFont="1" applyFill="1" applyBorder="1" applyAlignment="1">
      <alignment horizontal="right" vertical="center" wrapText="1" indent="1"/>
    </xf>
    <xf numFmtId="0" fontId="0" fillId="3" borderId="0" xfId="0" applyFill="1" applyProtection="1">
      <protection locked="0"/>
    </xf>
    <xf numFmtId="0" fontId="1" fillId="4" borderId="8" xfId="0" applyFont="1" applyFill="1" applyBorder="1" applyAlignment="1" applyProtection="1">
      <alignment horizontal="right" vertical="center" indent="1"/>
      <protection locked="0"/>
    </xf>
    <xf numFmtId="0" fontId="1" fillId="4" borderId="0" xfId="0" applyFont="1" applyFill="1" applyAlignment="1" applyProtection="1">
      <alignment horizontal="right" vertical="center" indent="1"/>
      <protection locked="0"/>
    </xf>
    <xf numFmtId="0" fontId="1" fillId="4" borderId="5" xfId="0" applyFont="1" applyFill="1" applyBorder="1" applyAlignment="1" applyProtection="1">
      <alignment horizontal="right" vertical="center" indent="1"/>
      <protection locked="0"/>
    </xf>
    <xf numFmtId="3" fontId="1" fillId="3" borderId="11" xfId="0" applyNumberFormat="1" applyFont="1" applyFill="1" applyBorder="1" applyAlignment="1">
      <alignment horizontal="right" vertical="center" wrapText="1" indent="1"/>
    </xf>
    <xf numFmtId="0" fontId="14" fillId="3" borderId="8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11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27" fillId="3" borderId="15" xfId="0" applyFont="1" applyFill="1" applyBorder="1" applyAlignment="1">
      <alignment horizontal="center" vertical="center" textRotation="90"/>
    </xf>
    <xf numFmtId="0" fontId="9" fillId="3" borderId="12" xfId="0" applyFont="1" applyFill="1" applyBorder="1" applyAlignment="1">
      <alignment vertical="top"/>
    </xf>
    <xf numFmtId="0" fontId="9" fillId="3" borderId="14" xfId="0" applyFont="1" applyFill="1" applyBorder="1" applyAlignment="1">
      <alignment vertical="top"/>
    </xf>
    <xf numFmtId="0" fontId="30" fillId="4" borderId="0" xfId="0" applyFont="1" applyFill="1" applyAlignment="1" applyProtection="1">
      <alignment horizontal="left" indent="3"/>
      <protection locked="0"/>
    </xf>
    <xf numFmtId="0" fontId="0" fillId="4" borderId="0" xfId="0" applyFill="1" applyAlignment="1" applyProtection="1">
      <alignment horizontal="left" indent="3"/>
      <protection locked="0"/>
    </xf>
    <xf numFmtId="0" fontId="27" fillId="3" borderId="12" xfId="0" applyFont="1" applyFill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164" fontId="1" fillId="4" borderId="0" xfId="0" applyNumberFormat="1" applyFont="1" applyFill="1" applyAlignment="1" applyProtection="1">
      <alignment horizontal="left" indent="1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17" fillId="3" borderId="0" xfId="0" applyFont="1" applyFill="1" applyAlignment="1">
      <alignment wrapText="1"/>
    </xf>
    <xf numFmtId="0" fontId="20" fillId="3" borderId="1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20" fillId="3" borderId="2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left" vertical="center" wrapText="1" indent="1"/>
    </xf>
    <xf numFmtId="165" fontId="16" fillId="3" borderId="2" xfId="0" applyNumberFormat="1" applyFont="1" applyFill="1" applyBorder="1" applyAlignment="1">
      <alignment horizontal="right" vertical="center" indent="1"/>
    </xf>
    <xf numFmtId="0" fontId="16" fillId="3" borderId="3" xfId="0" applyFont="1" applyFill="1" applyBorder="1" applyAlignment="1">
      <alignment horizontal="right" vertical="center" indent="1"/>
    </xf>
    <xf numFmtId="164" fontId="33" fillId="3" borderId="0" xfId="0" applyNumberFormat="1" applyFont="1" applyFill="1"/>
    <xf numFmtId="165" fontId="16" fillId="3" borderId="2" xfId="0" applyNumberFormat="1" applyFont="1" applyFill="1" applyBorder="1" applyAlignment="1">
      <alignment horizontal="center" vertical="center"/>
    </xf>
    <xf numFmtId="165" fontId="16" fillId="3" borderId="3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Zvýraznění 5" xfId="1" builtinId="45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C8"/>
  <sheetViews>
    <sheetView workbookViewId="0">
      <selection activeCell="C8" sqref="C8"/>
    </sheetView>
  </sheetViews>
  <sheetFormatPr baseColWidth="10" defaultColWidth="8.6640625" defaultRowHeight="15" x14ac:dyDescent="0.2"/>
  <sheetData>
    <row r="6" spans="2:3" x14ac:dyDescent="0.2">
      <c r="B6">
        <v>800</v>
      </c>
      <c r="C6">
        <f>B6*10*7</f>
        <v>56000</v>
      </c>
    </row>
    <row r="7" spans="2:3" x14ac:dyDescent="0.2">
      <c r="B7">
        <v>630</v>
      </c>
      <c r="C7">
        <f>B7*10*3</f>
        <v>18900</v>
      </c>
    </row>
    <row r="8" spans="2:3" x14ac:dyDescent="0.2">
      <c r="C8">
        <f>SUM(C6:C7)</f>
        <v>74900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91"/>
  <sheetViews>
    <sheetView tabSelected="1" topLeftCell="A35" zoomScale="170" zoomScaleNormal="170" zoomScalePageLayoutView="115" workbookViewId="0">
      <selection activeCell="C42" sqref="C42"/>
    </sheetView>
  </sheetViews>
  <sheetFormatPr baseColWidth="10" defaultColWidth="9.1640625" defaultRowHeight="15" x14ac:dyDescent="0.2"/>
  <cols>
    <col min="1" max="1" width="0.6640625" style="2" customWidth="1"/>
    <col min="2" max="2" width="3" style="17" customWidth="1"/>
    <col min="3" max="3" width="38.5" style="2" customWidth="1"/>
    <col min="4" max="6" width="8.5" style="2" customWidth="1"/>
    <col min="7" max="7" width="5.6640625" style="2" customWidth="1"/>
    <col min="8" max="8" width="5.1640625" style="2" customWidth="1"/>
    <col min="9" max="9" width="11.5" style="2" customWidth="1"/>
    <col min="10" max="10" width="0.6640625" style="2" customWidth="1"/>
    <col min="11" max="11" width="4.5" style="1" customWidth="1"/>
    <col min="12" max="12" width="84.33203125" style="14" customWidth="1"/>
    <col min="13" max="13" width="2.6640625" style="2" customWidth="1"/>
    <col min="14" max="16384" width="9.1640625" style="2"/>
  </cols>
  <sheetData>
    <row r="2" spans="1:11" ht="22.5" customHeight="1" x14ac:dyDescent="0.25">
      <c r="C2" s="88" t="s">
        <v>98</v>
      </c>
      <c r="D2" s="89"/>
      <c r="E2" s="89"/>
      <c r="F2" s="89"/>
      <c r="G2" s="89"/>
      <c r="H2" s="89"/>
      <c r="I2" s="89"/>
    </row>
    <row r="3" spans="1:11" x14ac:dyDescent="0.2">
      <c r="C3" s="123" t="s">
        <v>99</v>
      </c>
      <c r="D3" s="124"/>
      <c r="E3" s="124"/>
      <c r="F3" s="124"/>
      <c r="G3" s="124"/>
      <c r="H3" s="124"/>
      <c r="I3" s="124"/>
    </row>
    <row r="4" spans="1:11" s="14" customFormat="1" ht="33.75" customHeight="1" x14ac:dyDescent="0.2">
      <c r="A4" s="2"/>
      <c r="B4" s="17"/>
      <c r="C4" s="80" t="s">
        <v>83</v>
      </c>
      <c r="D4" s="2"/>
      <c r="E4" s="2"/>
      <c r="F4" s="2"/>
      <c r="G4" s="2"/>
      <c r="H4" s="2"/>
      <c r="I4" s="2"/>
      <c r="J4" s="2"/>
      <c r="K4" s="1"/>
    </row>
    <row r="5" spans="1:11" s="14" customFormat="1" x14ac:dyDescent="0.2">
      <c r="A5" s="2"/>
      <c r="B5" s="17"/>
      <c r="C5" s="6"/>
      <c r="D5" s="58"/>
      <c r="E5" s="59"/>
      <c r="F5" s="59"/>
      <c r="G5" s="2"/>
      <c r="H5" s="2"/>
      <c r="I5" s="2"/>
      <c r="J5" s="2"/>
      <c r="K5" s="1"/>
    </row>
    <row r="6" spans="1:11" s="14" customFormat="1" x14ac:dyDescent="0.2">
      <c r="A6" s="2"/>
      <c r="B6" s="17"/>
      <c r="C6" s="6" t="s">
        <v>89</v>
      </c>
      <c r="D6" s="128">
        <v>45842</v>
      </c>
      <c r="E6" s="129"/>
      <c r="F6" s="129"/>
      <c r="G6" s="2"/>
      <c r="H6" s="2"/>
      <c r="I6" s="85" t="str">
        <f>TEXT(D6,"dd.m.rrrr")</f>
        <v>04.7.2025</v>
      </c>
      <c r="J6" s="2"/>
      <c r="K6" s="1"/>
    </row>
    <row r="7" spans="1:11" s="14" customFormat="1" ht="11.25" customHeight="1" x14ac:dyDescent="0.2">
      <c r="A7" s="2"/>
      <c r="B7" s="17"/>
      <c r="C7" s="6" t="s">
        <v>90</v>
      </c>
      <c r="D7" s="128">
        <v>45845</v>
      </c>
      <c r="E7" s="129"/>
      <c r="F7" s="129"/>
      <c r="G7" s="2"/>
      <c r="H7" s="2"/>
      <c r="I7" s="85" t="str">
        <f>TEXT(D7,"dd.m.rrrr")</f>
        <v>07.7.2025</v>
      </c>
      <c r="J7" s="2"/>
      <c r="K7" s="1"/>
    </row>
    <row r="8" spans="1:11" s="14" customFormat="1" ht="15" customHeight="1" x14ac:dyDescent="0.2">
      <c r="A8" s="2"/>
      <c r="B8" s="17"/>
      <c r="C8" s="6" t="s">
        <v>91</v>
      </c>
      <c r="D8" s="90">
        <v>2</v>
      </c>
      <c r="E8" s="97"/>
      <c r="F8" s="97"/>
      <c r="G8" s="2"/>
      <c r="H8" s="2"/>
      <c r="I8" s="2"/>
      <c r="J8" s="2"/>
      <c r="K8" s="1"/>
    </row>
    <row r="9" spans="1:11" s="14" customFormat="1" x14ac:dyDescent="0.2">
      <c r="A9" s="2"/>
      <c r="B9" s="17"/>
      <c r="C9" s="2"/>
      <c r="D9" s="15"/>
      <c r="E9" s="2"/>
      <c r="F9" s="2"/>
      <c r="G9" s="2"/>
      <c r="H9" s="2"/>
      <c r="I9" s="2"/>
      <c r="J9" s="2"/>
      <c r="K9" s="1"/>
    </row>
    <row r="10" spans="1:11" s="14" customFormat="1" x14ac:dyDescent="0.2">
      <c r="A10" s="2"/>
      <c r="B10" s="17"/>
      <c r="C10" s="2"/>
      <c r="D10" s="2"/>
      <c r="E10" s="2"/>
      <c r="F10" s="2"/>
      <c r="G10" s="2"/>
      <c r="H10" s="2"/>
      <c r="I10" s="2"/>
      <c r="J10" s="2"/>
      <c r="K10" s="1"/>
    </row>
    <row r="11" spans="1:11" s="14" customFormat="1" ht="26" x14ac:dyDescent="0.2">
      <c r="A11" s="2"/>
      <c r="B11" s="17"/>
      <c r="C11" s="52" t="s">
        <v>58</v>
      </c>
      <c r="D11" s="53"/>
      <c r="E11" s="53"/>
      <c r="F11" s="53"/>
      <c r="G11" s="53"/>
      <c r="H11" s="53"/>
      <c r="I11" s="54"/>
      <c r="J11" s="2"/>
      <c r="K11" s="1"/>
    </row>
    <row r="12" spans="1:11" s="14" customFormat="1" ht="32.25" customHeight="1" x14ac:dyDescent="0.2">
      <c r="A12" s="2"/>
      <c r="B12" s="17"/>
      <c r="C12" s="52"/>
      <c r="D12" s="53"/>
      <c r="E12" s="53"/>
      <c r="F12" s="53"/>
      <c r="G12" s="53"/>
      <c r="H12" s="53"/>
      <c r="I12" s="54"/>
      <c r="J12" s="2"/>
      <c r="K12" s="1"/>
    </row>
    <row r="13" spans="1:11" s="51" customFormat="1" ht="16.5" customHeight="1" x14ac:dyDescent="0.2">
      <c r="A13" s="49"/>
      <c r="B13" s="55"/>
      <c r="C13" s="32" t="s">
        <v>74</v>
      </c>
      <c r="D13" s="33" t="s">
        <v>71</v>
      </c>
      <c r="E13" s="34"/>
      <c r="F13" s="35"/>
      <c r="G13" s="33" t="s">
        <v>72</v>
      </c>
      <c r="H13" s="35"/>
      <c r="I13" s="86" t="s">
        <v>73</v>
      </c>
      <c r="J13" s="50"/>
    </row>
    <row r="14" spans="1:11" s="51" customFormat="1" ht="17.25" customHeight="1" x14ac:dyDescent="0.15">
      <c r="A14" s="49"/>
      <c r="B14" s="55"/>
      <c r="C14" s="23"/>
      <c r="D14" s="25" t="s">
        <v>76</v>
      </c>
      <c r="E14" s="22" t="s">
        <v>95</v>
      </c>
      <c r="F14" s="26" t="s">
        <v>77</v>
      </c>
      <c r="G14" s="27" t="s">
        <v>57</v>
      </c>
      <c r="H14" s="28" t="s">
        <v>96</v>
      </c>
      <c r="I14" s="87" t="s">
        <v>75</v>
      </c>
      <c r="J14" s="50"/>
    </row>
    <row r="15" spans="1:11" s="14" customFormat="1" ht="14.25" customHeight="1" x14ac:dyDescent="0.2">
      <c r="A15" s="2"/>
      <c r="B15" s="125" t="s">
        <v>82</v>
      </c>
      <c r="C15" s="36" t="s">
        <v>56</v>
      </c>
      <c r="D15" s="108">
        <v>2200</v>
      </c>
      <c r="E15" s="102">
        <v>1500</v>
      </c>
      <c r="F15" s="105">
        <v>1400</v>
      </c>
      <c r="G15" s="98"/>
      <c r="H15" s="29" t="str">
        <f t="shared" ref="H15:H45" si="0">IF(G15&gt;0,$D$8,"")</f>
        <v/>
      </c>
      <c r="I15" s="94" t="str">
        <f>IF(G15&gt;0,IF(G15="","",IF(H15=1,G15*D15,IF(H15&lt;8,E15*G15*H15,7*E15*G15+(H15-7)*F15*G15))),"")</f>
        <v/>
      </c>
      <c r="J15" s="8"/>
      <c r="K15" s="1"/>
    </row>
    <row r="16" spans="1:11" s="21" customFormat="1" ht="14.25" customHeight="1" x14ac:dyDescent="0.15">
      <c r="A16" s="18"/>
      <c r="B16" s="126"/>
      <c r="C16" s="37" t="s">
        <v>55</v>
      </c>
      <c r="D16" s="109">
        <v>1700</v>
      </c>
      <c r="E16" s="103">
        <v>1100</v>
      </c>
      <c r="F16" s="106">
        <v>1000</v>
      </c>
      <c r="G16" s="99"/>
      <c r="H16" s="30" t="str">
        <f t="shared" si="0"/>
        <v/>
      </c>
      <c r="I16" s="95" t="str">
        <f t="shared" ref="I16:I45" si="1">IF(G16&gt;0,IF(G16="","",IF(H16=1,G16*D16,IF(H16&lt;8,E16*G16*H16,7*E16*G16+(H16-7)*F16*G16))),"")</f>
        <v/>
      </c>
      <c r="J16" s="19"/>
      <c r="K16" s="20"/>
    </row>
    <row r="17" spans="1:11" s="14" customFormat="1" ht="14.25" customHeight="1" x14ac:dyDescent="0.2">
      <c r="A17" s="2"/>
      <c r="B17" s="127"/>
      <c r="C17" s="37" t="s">
        <v>54</v>
      </c>
      <c r="D17" s="110">
        <v>950</v>
      </c>
      <c r="E17" s="104">
        <v>700</v>
      </c>
      <c r="F17" s="107">
        <v>580</v>
      </c>
      <c r="G17" s="100"/>
      <c r="H17" s="31" t="str">
        <f t="shared" si="0"/>
        <v/>
      </c>
      <c r="I17" s="95" t="str">
        <f t="shared" si="1"/>
        <v/>
      </c>
      <c r="J17" s="7"/>
      <c r="K17" s="1"/>
    </row>
    <row r="18" spans="1:11" s="14" customFormat="1" ht="14.25" customHeight="1" x14ac:dyDescent="0.2">
      <c r="A18" s="2"/>
      <c r="B18" s="125" t="s">
        <v>59</v>
      </c>
      <c r="C18" s="36" t="s">
        <v>53</v>
      </c>
      <c r="D18" s="109">
        <v>1400</v>
      </c>
      <c r="E18" s="103">
        <v>1100</v>
      </c>
      <c r="F18" s="106">
        <v>900</v>
      </c>
      <c r="G18" s="98"/>
      <c r="H18" s="91" t="str">
        <f t="shared" si="0"/>
        <v/>
      </c>
      <c r="I18" s="94" t="str">
        <f t="shared" si="1"/>
        <v/>
      </c>
      <c r="J18" s="7"/>
      <c r="K18" s="1"/>
    </row>
    <row r="19" spans="1:11" s="14" customFormat="1" ht="14.25" customHeight="1" x14ac:dyDescent="0.2">
      <c r="A19" s="2"/>
      <c r="B19" s="126"/>
      <c r="C19" s="37" t="s">
        <v>52</v>
      </c>
      <c r="D19" s="109">
        <v>1200</v>
      </c>
      <c r="E19" s="103">
        <v>800</v>
      </c>
      <c r="F19" s="106">
        <v>700</v>
      </c>
      <c r="G19" s="99"/>
      <c r="H19" s="92" t="str">
        <f t="shared" si="0"/>
        <v/>
      </c>
      <c r="I19" s="95" t="str">
        <f t="shared" si="1"/>
        <v/>
      </c>
      <c r="J19" s="7"/>
      <c r="K19" s="1"/>
    </row>
    <row r="20" spans="1:11" s="14" customFormat="1" ht="14.25" customHeight="1" x14ac:dyDescent="0.2">
      <c r="A20" s="2"/>
      <c r="B20" s="126"/>
      <c r="C20" s="37" t="s">
        <v>51</v>
      </c>
      <c r="D20" s="109">
        <v>750</v>
      </c>
      <c r="E20" s="103">
        <v>500</v>
      </c>
      <c r="F20" s="106">
        <v>450</v>
      </c>
      <c r="G20" s="99"/>
      <c r="H20" s="92" t="str">
        <f t="shared" si="0"/>
        <v/>
      </c>
      <c r="I20" s="95" t="str">
        <f t="shared" si="1"/>
        <v/>
      </c>
      <c r="J20" s="7"/>
      <c r="K20" s="1"/>
    </row>
    <row r="21" spans="1:11" s="14" customFormat="1" ht="14.25" customHeight="1" x14ac:dyDescent="0.2">
      <c r="A21" s="2"/>
      <c r="B21" s="126"/>
      <c r="C21" s="37" t="s">
        <v>50</v>
      </c>
      <c r="D21" s="109">
        <v>700</v>
      </c>
      <c r="E21" s="103">
        <v>450</v>
      </c>
      <c r="F21" s="106">
        <v>400</v>
      </c>
      <c r="G21" s="99"/>
      <c r="H21" s="92" t="str">
        <f t="shared" si="0"/>
        <v/>
      </c>
      <c r="I21" s="95" t="str">
        <f t="shared" si="1"/>
        <v/>
      </c>
      <c r="J21" s="7"/>
      <c r="K21" s="1"/>
    </row>
    <row r="22" spans="1:11" s="14" customFormat="1" ht="14.25" customHeight="1" x14ac:dyDescent="0.2">
      <c r="A22" s="2"/>
      <c r="B22" s="127"/>
      <c r="C22" s="39" t="s">
        <v>49</v>
      </c>
      <c r="D22" s="109">
        <v>550</v>
      </c>
      <c r="E22" s="103">
        <v>420</v>
      </c>
      <c r="F22" s="106">
        <v>320</v>
      </c>
      <c r="G22" s="100"/>
      <c r="H22" s="93" t="str">
        <f t="shared" si="0"/>
        <v/>
      </c>
      <c r="I22" s="96" t="str">
        <f t="shared" si="1"/>
        <v/>
      </c>
      <c r="J22" s="7"/>
      <c r="K22" s="1"/>
    </row>
    <row r="23" spans="1:11" s="14" customFormat="1" ht="14.25" customHeight="1" x14ac:dyDescent="0.2">
      <c r="A23" s="2"/>
      <c r="B23" s="125" t="s">
        <v>67</v>
      </c>
      <c r="C23" s="37" t="s">
        <v>48</v>
      </c>
      <c r="D23" s="108">
        <v>1200</v>
      </c>
      <c r="E23" s="102">
        <v>800</v>
      </c>
      <c r="F23" s="105">
        <v>750</v>
      </c>
      <c r="G23" s="99"/>
      <c r="H23" s="92" t="str">
        <f t="shared" si="0"/>
        <v/>
      </c>
      <c r="I23" s="95" t="str">
        <f t="shared" si="1"/>
        <v/>
      </c>
      <c r="J23" s="7"/>
      <c r="K23" s="1"/>
    </row>
    <row r="24" spans="1:11" s="14" customFormat="1" ht="14.25" customHeight="1" x14ac:dyDescent="0.2">
      <c r="A24" s="2"/>
      <c r="B24" s="126"/>
      <c r="C24" s="37" t="s">
        <v>47</v>
      </c>
      <c r="D24" s="109">
        <v>1000</v>
      </c>
      <c r="E24" s="103">
        <v>600</v>
      </c>
      <c r="F24" s="106">
        <v>550</v>
      </c>
      <c r="G24" s="99"/>
      <c r="H24" s="92" t="str">
        <f t="shared" si="0"/>
        <v/>
      </c>
      <c r="I24" s="95" t="str">
        <f t="shared" si="1"/>
        <v/>
      </c>
      <c r="J24" s="7"/>
      <c r="K24" s="1"/>
    </row>
    <row r="25" spans="1:11" s="14" customFormat="1" ht="14.25" customHeight="1" x14ac:dyDescent="0.2">
      <c r="A25" s="2"/>
      <c r="B25" s="126"/>
      <c r="C25" s="37" t="s">
        <v>46</v>
      </c>
      <c r="D25" s="109">
        <v>600</v>
      </c>
      <c r="E25" s="103">
        <v>400</v>
      </c>
      <c r="F25" s="106">
        <v>380</v>
      </c>
      <c r="G25" s="99"/>
      <c r="H25" s="92" t="str">
        <f t="shared" si="0"/>
        <v/>
      </c>
      <c r="I25" s="95" t="str">
        <f t="shared" si="1"/>
        <v/>
      </c>
      <c r="J25" s="7"/>
      <c r="K25" s="1"/>
    </row>
    <row r="26" spans="1:11" s="14" customFormat="1" ht="14.25" customHeight="1" x14ac:dyDescent="0.2">
      <c r="A26" s="2"/>
      <c r="B26" s="127"/>
      <c r="C26" s="37" t="s">
        <v>45</v>
      </c>
      <c r="D26" s="109">
        <v>550</v>
      </c>
      <c r="E26" s="103">
        <v>370</v>
      </c>
      <c r="F26" s="106">
        <v>350</v>
      </c>
      <c r="G26" s="100"/>
      <c r="H26" s="31" t="str">
        <f t="shared" si="0"/>
        <v/>
      </c>
      <c r="I26" s="101" t="str">
        <f t="shared" si="1"/>
        <v/>
      </c>
      <c r="J26" s="7"/>
      <c r="K26" s="1"/>
    </row>
    <row r="27" spans="1:11" s="14" customFormat="1" ht="14.25" customHeight="1" x14ac:dyDescent="0.2">
      <c r="A27" s="2"/>
      <c r="B27" s="125" t="s">
        <v>68</v>
      </c>
      <c r="C27" s="36" t="s">
        <v>44</v>
      </c>
      <c r="D27" s="117">
        <v>40</v>
      </c>
      <c r="E27" s="112">
        <v>25</v>
      </c>
      <c r="F27" s="113">
        <v>15</v>
      </c>
      <c r="G27" s="98"/>
      <c r="H27" s="92" t="str">
        <f t="shared" si="0"/>
        <v/>
      </c>
      <c r="I27" s="94" t="str">
        <f t="shared" ref="I27:I43" si="2">IF(G27&gt;0,IF(G27="","",IF(H27=1,G27*D27,IF(H27&lt;8,E27*G27*H27,7*E27*G27+(H27-7)*F27*G27))),"")</f>
        <v/>
      </c>
      <c r="J27" s="7"/>
      <c r="K27" s="1"/>
    </row>
    <row r="28" spans="1:11" s="14" customFormat="1" ht="14.25" customHeight="1" x14ac:dyDescent="0.2">
      <c r="A28" s="2"/>
      <c r="B28" s="126"/>
      <c r="C28" s="37" t="s">
        <v>43</v>
      </c>
      <c r="D28" s="118">
        <v>70</v>
      </c>
      <c r="E28" s="6">
        <v>40</v>
      </c>
      <c r="F28" s="114">
        <v>30</v>
      </c>
      <c r="G28" s="99"/>
      <c r="H28" s="92" t="str">
        <f t="shared" si="0"/>
        <v/>
      </c>
      <c r="I28" s="95" t="str">
        <f t="shared" si="2"/>
        <v/>
      </c>
      <c r="J28" s="7"/>
      <c r="K28" s="1"/>
    </row>
    <row r="29" spans="1:11" s="14" customFormat="1" ht="14.25" customHeight="1" x14ac:dyDescent="0.2">
      <c r="A29" s="2"/>
      <c r="B29" s="126"/>
      <c r="C29" s="37" t="s">
        <v>42</v>
      </c>
      <c r="D29" s="118">
        <v>70</v>
      </c>
      <c r="E29" s="6">
        <v>50</v>
      </c>
      <c r="F29" s="114">
        <v>40</v>
      </c>
      <c r="G29" s="99"/>
      <c r="H29" s="92" t="str">
        <f t="shared" si="0"/>
        <v/>
      </c>
      <c r="I29" s="95" t="str">
        <f t="shared" si="2"/>
        <v/>
      </c>
      <c r="J29" s="7"/>
      <c r="K29" s="1"/>
    </row>
    <row r="30" spans="1:11" s="14" customFormat="1" ht="14.25" customHeight="1" x14ac:dyDescent="0.2">
      <c r="A30" s="2"/>
      <c r="B30" s="126"/>
      <c r="C30" s="37" t="s">
        <v>41</v>
      </c>
      <c r="D30" s="118">
        <v>150</v>
      </c>
      <c r="E30" s="6">
        <v>100</v>
      </c>
      <c r="F30" s="114">
        <v>80</v>
      </c>
      <c r="G30" s="99"/>
      <c r="H30" s="92" t="str">
        <f t="shared" si="0"/>
        <v/>
      </c>
      <c r="I30" s="95" t="str">
        <f t="shared" si="2"/>
        <v/>
      </c>
      <c r="J30" s="7"/>
      <c r="K30" s="1"/>
    </row>
    <row r="31" spans="1:11" s="14" customFormat="1" ht="14.25" customHeight="1" x14ac:dyDescent="0.2">
      <c r="A31" s="2"/>
      <c r="B31" s="126"/>
      <c r="C31" s="37" t="s">
        <v>40</v>
      </c>
      <c r="D31" s="118">
        <v>70</v>
      </c>
      <c r="E31" s="6">
        <v>50</v>
      </c>
      <c r="F31" s="114">
        <v>30</v>
      </c>
      <c r="G31" s="99"/>
      <c r="H31" s="92" t="str">
        <f t="shared" si="0"/>
        <v/>
      </c>
      <c r="I31" s="95" t="str">
        <f t="shared" si="2"/>
        <v/>
      </c>
      <c r="J31" s="7"/>
      <c r="K31" s="1"/>
    </row>
    <row r="32" spans="1:11" s="14" customFormat="1" ht="14.25" customHeight="1" x14ac:dyDescent="0.2">
      <c r="A32" s="2"/>
      <c r="B32" s="126"/>
      <c r="C32" s="37" t="s">
        <v>39</v>
      </c>
      <c r="D32" s="118">
        <v>30</v>
      </c>
      <c r="E32" s="6">
        <v>20</v>
      </c>
      <c r="F32" s="114">
        <v>15</v>
      </c>
      <c r="G32" s="99"/>
      <c r="H32" s="92" t="str">
        <f t="shared" si="0"/>
        <v/>
      </c>
      <c r="I32" s="95" t="str">
        <f t="shared" si="2"/>
        <v/>
      </c>
      <c r="J32" s="7"/>
      <c r="K32" s="1"/>
    </row>
    <row r="33" spans="1:14" s="14" customFormat="1" ht="14.25" customHeight="1" x14ac:dyDescent="0.2">
      <c r="A33" s="2"/>
      <c r="B33" s="126"/>
      <c r="C33" s="42" t="s">
        <v>38</v>
      </c>
      <c r="D33" s="118">
        <v>30</v>
      </c>
      <c r="E33" s="6">
        <v>20</v>
      </c>
      <c r="F33" s="114">
        <v>20</v>
      </c>
      <c r="G33" s="99"/>
      <c r="H33" s="92" t="str">
        <f t="shared" si="0"/>
        <v/>
      </c>
      <c r="I33" s="95" t="str">
        <f t="shared" si="2"/>
        <v/>
      </c>
      <c r="J33" s="7"/>
      <c r="K33" s="1"/>
    </row>
    <row r="34" spans="1:14" s="14" customFormat="1" ht="14.25" customHeight="1" x14ac:dyDescent="0.2">
      <c r="A34" s="2"/>
      <c r="B34" s="126"/>
      <c r="C34" s="42" t="s">
        <v>37</v>
      </c>
      <c r="D34" s="118">
        <v>40</v>
      </c>
      <c r="E34" s="6">
        <v>30</v>
      </c>
      <c r="F34" s="114">
        <v>20</v>
      </c>
      <c r="G34" s="99"/>
      <c r="H34" s="92" t="str">
        <f t="shared" si="0"/>
        <v/>
      </c>
      <c r="I34" s="95" t="str">
        <f t="shared" si="2"/>
        <v/>
      </c>
      <c r="J34" s="7"/>
      <c r="K34" s="1"/>
    </row>
    <row r="35" spans="1:14" s="14" customFormat="1" ht="14.25" customHeight="1" x14ac:dyDescent="0.2">
      <c r="A35" s="2"/>
      <c r="B35" s="126"/>
      <c r="C35" s="42" t="s">
        <v>36</v>
      </c>
      <c r="D35" s="118">
        <v>80</v>
      </c>
      <c r="E35" s="6">
        <v>50</v>
      </c>
      <c r="F35" s="114">
        <v>50</v>
      </c>
      <c r="G35" s="99"/>
      <c r="H35" s="92" t="str">
        <f t="shared" si="0"/>
        <v/>
      </c>
      <c r="I35" s="95" t="str">
        <f t="shared" si="2"/>
        <v/>
      </c>
      <c r="J35" s="7"/>
      <c r="K35" s="1"/>
      <c r="M35" s="2"/>
      <c r="N35" s="2"/>
    </row>
    <row r="36" spans="1:14" s="14" customFormat="1" ht="14.25" customHeight="1" x14ac:dyDescent="0.2">
      <c r="A36" s="2"/>
      <c r="B36" s="127"/>
      <c r="C36" s="43" t="s">
        <v>35</v>
      </c>
      <c r="D36" s="119">
        <v>40</v>
      </c>
      <c r="E36" s="115">
        <v>20</v>
      </c>
      <c r="F36" s="116">
        <v>15</v>
      </c>
      <c r="G36" s="100"/>
      <c r="H36" s="93" t="str">
        <f t="shared" si="0"/>
        <v/>
      </c>
      <c r="I36" s="96" t="str">
        <f t="shared" si="2"/>
        <v/>
      </c>
      <c r="J36" s="7"/>
      <c r="K36" s="1"/>
      <c r="M36" s="2"/>
      <c r="N36" s="2"/>
    </row>
    <row r="37" spans="1:14" s="14" customFormat="1" ht="14.25" customHeight="1" x14ac:dyDescent="0.2">
      <c r="A37" s="2"/>
      <c r="B37" s="125" t="s">
        <v>69</v>
      </c>
      <c r="C37" s="42" t="s">
        <v>79</v>
      </c>
      <c r="D37" s="117">
        <v>30</v>
      </c>
      <c r="E37" s="112">
        <v>15</v>
      </c>
      <c r="F37" s="113">
        <v>10</v>
      </c>
      <c r="G37" s="99"/>
      <c r="H37" s="92" t="str">
        <f t="shared" si="0"/>
        <v/>
      </c>
      <c r="I37" s="95" t="str">
        <f t="shared" si="2"/>
        <v/>
      </c>
      <c r="J37" s="7"/>
      <c r="K37" s="1"/>
      <c r="M37" s="2"/>
      <c r="N37" s="2"/>
    </row>
    <row r="38" spans="1:14" s="14" customFormat="1" ht="14.25" customHeight="1" x14ac:dyDescent="0.2">
      <c r="A38" s="2"/>
      <c r="B38" s="126"/>
      <c r="C38" s="42" t="s">
        <v>80</v>
      </c>
      <c r="D38" s="118">
        <v>50</v>
      </c>
      <c r="E38" s="6">
        <v>30</v>
      </c>
      <c r="F38" s="114">
        <v>20</v>
      </c>
      <c r="G38" s="99"/>
      <c r="H38" s="92" t="str">
        <f t="shared" si="0"/>
        <v/>
      </c>
      <c r="I38" s="95" t="str">
        <f t="shared" si="2"/>
        <v/>
      </c>
      <c r="J38" s="7"/>
      <c r="K38" s="1"/>
      <c r="M38" s="2"/>
      <c r="N38" s="2"/>
    </row>
    <row r="39" spans="1:14" s="14" customFormat="1" ht="14.25" customHeight="1" x14ac:dyDescent="0.2">
      <c r="A39" s="2"/>
      <c r="B39" s="127"/>
      <c r="C39" s="42" t="s">
        <v>81</v>
      </c>
      <c r="D39" s="119">
        <v>100</v>
      </c>
      <c r="E39" s="115">
        <v>70</v>
      </c>
      <c r="F39" s="116">
        <v>50</v>
      </c>
      <c r="G39" s="99"/>
      <c r="H39" s="92" t="str">
        <f t="shared" si="0"/>
        <v/>
      </c>
      <c r="I39" s="95" t="str">
        <f t="shared" si="2"/>
        <v/>
      </c>
      <c r="J39" s="7"/>
      <c r="K39" s="1"/>
      <c r="M39" s="2"/>
      <c r="N39" s="2"/>
    </row>
    <row r="40" spans="1:14" s="14" customFormat="1" ht="14.25" customHeight="1" x14ac:dyDescent="0.2">
      <c r="A40" s="2"/>
      <c r="B40" s="125" t="s">
        <v>70</v>
      </c>
      <c r="C40" s="45" t="s">
        <v>34</v>
      </c>
      <c r="D40" s="118">
        <v>100</v>
      </c>
      <c r="E40" s="6">
        <v>60</v>
      </c>
      <c r="F40" s="114">
        <v>60</v>
      </c>
      <c r="G40" s="98"/>
      <c r="H40" s="91" t="str">
        <f t="shared" si="0"/>
        <v/>
      </c>
      <c r="I40" s="94" t="str">
        <f t="shared" si="2"/>
        <v/>
      </c>
      <c r="J40" s="7"/>
      <c r="K40" s="1"/>
      <c r="M40" s="2"/>
      <c r="N40" s="2"/>
    </row>
    <row r="41" spans="1:14" s="14" customFormat="1" ht="14.25" customHeight="1" x14ac:dyDescent="0.2">
      <c r="A41" s="2"/>
      <c r="B41" s="126"/>
      <c r="C41" s="46" t="s">
        <v>33</v>
      </c>
      <c r="D41" s="118">
        <v>150</v>
      </c>
      <c r="E41" s="6">
        <v>80</v>
      </c>
      <c r="F41" s="114">
        <v>80</v>
      </c>
      <c r="G41" s="99"/>
      <c r="H41" s="92" t="str">
        <f t="shared" si="0"/>
        <v/>
      </c>
      <c r="I41" s="95" t="str">
        <f t="shared" si="2"/>
        <v/>
      </c>
      <c r="J41" s="7"/>
      <c r="K41" s="1"/>
      <c r="M41" s="2"/>
      <c r="N41" s="2"/>
    </row>
    <row r="42" spans="1:14" s="14" customFormat="1" ht="14.25" customHeight="1" x14ac:dyDescent="0.2">
      <c r="A42" s="2"/>
      <c r="B42" s="126"/>
      <c r="C42" s="42" t="s">
        <v>32</v>
      </c>
      <c r="D42" s="118">
        <v>250</v>
      </c>
      <c r="E42" s="6">
        <v>130</v>
      </c>
      <c r="F42" s="114">
        <v>130</v>
      </c>
      <c r="G42" s="99"/>
      <c r="H42" s="92" t="str">
        <f t="shared" si="0"/>
        <v/>
      </c>
      <c r="I42" s="95" t="str">
        <f t="shared" si="2"/>
        <v/>
      </c>
      <c r="J42" s="7"/>
      <c r="K42" s="1"/>
      <c r="M42" s="2"/>
      <c r="N42" s="2"/>
    </row>
    <row r="43" spans="1:14" s="14" customFormat="1" ht="14.25" customHeight="1" x14ac:dyDescent="0.2">
      <c r="A43" s="2"/>
      <c r="B43" s="127"/>
      <c r="C43" s="47" t="s">
        <v>31</v>
      </c>
      <c r="D43" s="119">
        <v>100</v>
      </c>
      <c r="E43" s="115">
        <v>60</v>
      </c>
      <c r="F43" s="116">
        <v>60</v>
      </c>
      <c r="G43" s="100"/>
      <c r="H43" s="93" t="str">
        <f t="shared" si="0"/>
        <v/>
      </c>
      <c r="I43" s="96" t="str">
        <f t="shared" si="2"/>
        <v/>
      </c>
      <c r="J43" s="7"/>
      <c r="K43" s="1"/>
      <c r="M43" s="2"/>
      <c r="N43" s="2"/>
    </row>
    <row r="44" spans="1:14" s="14" customFormat="1" ht="14.25" customHeight="1" x14ac:dyDescent="0.2">
      <c r="A44" s="2"/>
      <c r="B44" s="121"/>
      <c r="C44" s="45" t="s">
        <v>78</v>
      </c>
      <c r="D44" s="41">
        <v>2000</v>
      </c>
      <c r="E44" s="38">
        <v>2000</v>
      </c>
      <c r="F44" s="111">
        <v>2000</v>
      </c>
      <c r="G44" s="98"/>
      <c r="H44" s="91" t="str">
        <f t="shared" si="0"/>
        <v/>
      </c>
      <c r="I44" s="95" t="str">
        <f t="shared" si="1"/>
        <v/>
      </c>
      <c r="J44" s="7"/>
      <c r="K44" s="1"/>
      <c r="M44" s="2"/>
      <c r="N44" s="2"/>
    </row>
    <row r="45" spans="1:14" s="14" customFormat="1" ht="14.25" customHeight="1" x14ac:dyDescent="0.2">
      <c r="A45" s="2"/>
      <c r="B45" s="122"/>
      <c r="C45" s="43" t="s">
        <v>30</v>
      </c>
      <c r="D45" s="44">
        <v>2000</v>
      </c>
      <c r="E45" s="40">
        <v>2000</v>
      </c>
      <c r="F45" s="48">
        <v>1800</v>
      </c>
      <c r="G45" s="100"/>
      <c r="H45" s="93" t="str">
        <f t="shared" si="0"/>
        <v/>
      </c>
      <c r="I45" s="96" t="str">
        <f t="shared" si="1"/>
        <v/>
      </c>
      <c r="J45" s="7"/>
      <c r="K45" s="1"/>
      <c r="M45" s="2"/>
      <c r="N45" s="2"/>
    </row>
    <row r="46" spans="1:14" s="14" customFormat="1" ht="57" customHeight="1" x14ac:dyDescent="0.2">
      <c r="A46" s="2"/>
      <c r="B46" s="120" t="s">
        <v>100</v>
      </c>
      <c r="C46" s="131" t="s">
        <v>101</v>
      </c>
      <c r="D46" s="132"/>
      <c r="E46" s="132"/>
      <c r="F46" s="132"/>
      <c r="G46" s="133"/>
      <c r="H46" s="133"/>
      <c r="I46" s="134"/>
      <c r="J46" s="7"/>
      <c r="K46" s="1"/>
      <c r="M46" s="2"/>
      <c r="N46" s="2"/>
    </row>
    <row r="47" spans="1:14" s="14" customFormat="1" ht="22.5" customHeight="1" x14ac:dyDescent="0.2">
      <c r="A47" s="2"/>
      <c r="B47" s="56"/>
      <c r="C47" s="57" t="s">
        <v>60</v>
      </c>
      <c r="D47" s="138">
        <f>SUM(I15:I45)</f>
        <v>0</v>
      </c>
      <c r="E47" s="139"/>
      <c r="F47" s="24" t="s">
        <v>97</v>
      </c>
      <c r="G47" s="24"/>
      <c r="H47" s="135">
        <f>IF(SUM(G15:G26)&gt;4,SUM(I15:I45)*0.9,SUM(I15:I45))</f>
        <v>0</v>
      </c>
      <c r="I47" s="136"/>
      <c r="J47" s="7"/>
      <c r="K47" s="1"/>
      <c r="M47" s="2"/>
      <c r="N47" s="2"/>
    </row>
    <row r="48" spans="1:14" s="14" customFormat="1" ht="19.5" customHeight="1" x14ac:dyDescent="0.2">
      <c r="A48" s="2"/>
      <c r="B48" s="17"/>
      <c r="C48" s="2"/>
      <c r="D48" s="2"/>
      <c r="E48" s="2"/>
      <c r="F48" s="2"/>
      <c r="G48" s="2"/>
      <c r="H48" s="2"/>
      <c r="I48" s="2"/>
      <c r="J48" s="10"/>
      <c r="K48" s="1"/>
      <c r="M48" s="2"/>
      <c r="N48" s="2"/>
    </row>
    <row r="49" spans="1:14" s="14" customFormat="1" ht="5.25" customHeight="1" x14ac:dyDescent="0.2">
      <c r="A49" s="2"/>
      <c r="B49" s="17"/>
      <c r="C49" s="2"/>
      <c r="D49" s="2"/>
      <c r="E49" s="2"/>
      <c r="F49" s="2"/>
      <c r="G49" s="2"/>
      <c r="H49" s="2"/>
      <c r="I49" s="2"/>
      <c r="J49" s="11"/>
      <c r="K49" s="1"/>
      <c r="M49" s="2"/>
      <c r="N49" s="2"/>
    </row>
    <row r="50" spans="1:14" s="14" customFormat="1" ht="15.75" customHeight="1" x14ac:dyDescent="0.25">
      <c r="A50" s="2"/>
      <c r="B50" s="17"/>
      <c r="C50" s="137" t="str">
        <f>CONCATENATE("Půjčovní doba byla sjednána od ",I6," do ",I7,", na dobu ",D8,IF(D8=1," den."," dnů."))</f>
        <v>Půjčovní doba byla sjednána od 04.7.2025 do 07.7.2025, na dobu 2 dnů.</v>
      </c>
      <c r="D50" s="137"/>
      <c r="E50" s="137"/>
      <c r="F50" s="137"/>
      <c r="G50" s="137"/>
      <c r="H50" s="137"/>
      <c r="I50" s="137"/>
      <c r="J50" s="2"/>
      <c r="K50" s="1"/>
      <c r="M50" s="2"/>
      <c r="N50" s="2"/>
    </row>
    <row r="51" spans="1:14" ht="43.5" customHeight="1" x14ac:dyDescent="0.2">
      <c r="C51" s="130" t="s">
        <v>61</v>
      </c>
      <c r="D51" s="130"/>
      <c r="E51" s="130"/>
      <c r="F51" s="130"/>
      <c r="G51" s="130"/>
      <c r="H51" s="130"/>
      <c r="I51" s="130"/>
    </row>
    <row r="52" spans="1:14" ht="16.5" customHeight="1" x14ac:dyDescent="0.25">
      <c r="J52" s="12"/>
    </row>
    <row r="53" spans="1:14" ht="18.75" customHeight="1" x14ac:dyDescent="0.2">
      <c r="C53" s="2" t="s">
        <v>62</v>
      </c>
      <c r="J53" s="13"/>
    </row>
    <row r="54" spans="1:14" ht="21.75" customHeight="1" x14ac:dyDescent="0.2">
      <c r="C54" s="2" t="s">
        <v>88</v>
      </c>
    </row>
    <row r="55" spans="1:14" ht="21.75" customHeight="1" x14ac:dyDescent="0.2"/>
    <row r="56" spans="1:14" ht="12" customHeight="1" x14ac:dyDescent="0.2">
      <c r="D56" s="2" t="s">
        <v>63</v>
      </c>
    </row>
    <row r="57" spans="1:14" ht="9.75" customHeight="1" x14ac:dyDescent="0.2"/>
    <row r="58" spans="1:14" ht="26.25" customHeight="1" x14ac:dyDescent="0.2"/>
    <row r="59" spans="1:14" ht="2.25" customHeight="1" x14ac:dyDescent="0.2"/>
    <row r="61" spans="1:14" ht="37.5" customHeight="1" x14ac:dyDescent="0.2"/>
    <row r="62" spans="1:14" ht="24.75" customHeight="1" x14ac:dyDescent="0.2">
      <c r="C62" s="60"/>
      <c r="D62" s="60"/>
      <c r="E62" s="60"/>
      <c r="F62" s="60"/>
      <c r="G62" s="60"/>
      <c r="H62" s="60"/>
      <c r="I62" s="60"/>
      <c r="L62" s="9" t="s">
        <v>0</v>
      </c>
    </row>
    <row r="63" spans="1:14" ht="25.5" customHeight="1" x14ac:dyDescent="0.2">
      <c r="C63" s="67"/>
      <c r="D63" s="67"/>
      <c r="E63" s="67"/>
      <c r="F63" s="67"/>
      <c r="G63" s="67"/>
      <c r="H63" s="67"/>
      <c r="I63" s="67"/>
      <c r="L63" s="16" t="s">
        <v>1</v>
      </c>
    </row>
    <row r="64" spans="1:14" s="60" customFormat="1" ht="25.5" customHeight="1" x14ac:dyDescent="0.2">
      <c r="C64" s="72"/>
      <c r="D64" s="72"/>
      <c r="E64" s="72"/>
      <c r="F64" s="72"/>
      <c r="G64" s="72"/>
      <c r="H64" s="72"/>
      <c r="I64" s="72"/>
      <c r="L64" s="61" t="s">
        <v>2</v>
      </c>
    </row>
    <row r="65" spans="1:14" s="67" customFormat="1" ht="13.5" customHeight="1" x14ac:dyDescent="0.2">
      <c r="A65" s="65"/>
      <c r="B65" s="66"/>
      <c r="C65" s="2"/>
      <c r="D65" s="2"/>
      <c r="E65" s="2"/>
      <c r="F65" s="2"/>
      <c r="G65" s="2"/>
      <c r="H65" s="2"/>
      <c r="I65" s="2"/>
      <c r="K65" s="68"/>
      <c r="L65" s="81" t="s">
        <v>87</v>
      </c>
      <c r="M65" s="65"/>
      <c r="N65" s="65"/>
    </row>
    <row r="66" spans="1:14" s="72" customFormat="1" ht="13.5" customHeight="1" x14ac:dyDescent="0.2">
      <c r="A66" s="70"/>
      <c r="B66" s="71"/>
      <c r="C66" s="67"/>
      <c r="D66" s="67"/>
      <c r="E66" s="67"/>
      <c r="F66" s="67"/>
      <c r="G66" s="67"/>
      <c r="H66" s="67"/>
      <c r="I66" s="67"/>
      <c r="K66" s="73"/>
      <c r="L66" s="78" t="s">
        <v>85</v>
      </c>
      <c r="M66" s="70"/>
      <c r="N66" s="70"/>
    </row>
    <row r="67" spans="1:14" ht="21.75" customHeight="1" x14ac:dyDescent="0.2">
      <c r="C67" s="72"/>
      <c r="D67" s="72"/>
      <c r="E67" s="72"/>
      <c r="F67" s="72"/>
      <c r="G67" s="72"/>
      <c r="H67" s="72"/>
      <c r="I67" s="72"/>
      <c r="L67" s="84" t="s">
        <v>3</v>
      </c>
    </row>
    <row r="68" spans="1:14" s="67" customFormat="1" x14ac:dyDescent="0.2">
      <c r="B68" s="69"/>
      <c r="C68" s="75"/>
      <c r="D68" s="75"/>
      <c r="E68" s="75"/>
      <c r="F68" s="75"/>
      <c r="G68" s="75"/>
      <c r="H68" s="75"/>
      <c r="I68" s="75"/>
      <c r="K68" s="68"/>
      <c r="L68" s="81" t="str">
        <f>C2</f>
        <v>jméno a přijmení, datum narození</v>
      </c>
    </row>
    <row r="69" spans="1:14" s="72" customFormat="1" ht="16" x14ac:dyDescent="0.2">
      <c r="B69" s="74"/>
      <c r="C69" s="60"/>
      <c r="D69" s="60"/>
      <c r="E69" s="60"/>
      <c r="F69" s="60"/>
      <c r="G69" s="60"/>
      <c r="H69" s="60"/>
      <c r="I69" s="60"/>
      <c r="K69" s="73"/>
      <c r="L69" s="78" t="str">
        <f>C3</f>
        <v>adresa /email/ telefon</v>
      </c>
    </row>
    <row r="70" spans="1:14" s="75" customFormat="1" ht="21" customHeight="1" x14ac:dyDescent="0.2">
      <c r="B70" s="76"/>
      <c r="C70" s="62"/>
      <c r="D70" s="62"/>
      <c r="E70" s="62"/>
      <c r="F70" s="62"/>
      <c r="G70" s="62"/>
      <c r="H70" s="62"/>
      <c r="I70" s="62"/>
      <c r="K70" s="77"/>
      <c r="L70" s="84" t="s">
        <v>83</v>
      </c>
    </row>
    <row r="71" spans="1:14" s="60" customFormat="1" ht="21.75" customHeight="1" x14ac:dyDescent="0.2">
      <c r="L71" s="61" t="s">
        <v>64</v>
      </c>
    </row>
    <row r="72" spans="1:14" s="62" customFormat="1" ht="26.25" customHeight="1" x14ac:dyDescent="0.2">
      <c r="B72" s="63"/>
      <c r="C72" s="2"/>
      <c r="D72" s="2"/>
      <c r="E72" s="2"/>
      <c r="F72" s="2"/>
      <c r="G72" s="2"/>
      <c r="H72" s="2"/>
      <c r="I72" s="2"/>
      <c r="K72" s="82" t="s">
        <v>4</v>
      </c>
      <c r="L72" s="64"/>
    </row>
    <row r="73" spans="1:14" s="60" customFormat="1" ht="34.5" customHeight="1" x14ac:dyDescent="0.2">
      <c r="C73" s="2"/>
      <c r="D73" s="2"/>
      <c r="E73" s="2"/>
      <c r="F73" s="2"/>
      <c r="G73" s="2"/>
      <c r="H73" s="2"/>
      <c r="I73" s="2"/>
      <c r="L73" s="61" t="s">
        <v>5</v>
      </c>
    </row>
    <row r="74" spans="1:14" x14ac:dyDescent="0.2">
      <c r="K74" s="83" t="s">
        <v>84</v>
      </c>
      <c r="L74" s="79"/>
    </row>
    <row r="75" spans="1:14" x14ac:dyDescent="0.2">
      <c r="K75" s="1" t="s">
        <v>13</v>
      </c>
      <c r="L75" s="3" t="s">
        <v>23</v>
      </c>
    </row>
    <row r="76" spans="1:14" ht="60" x14ac:dyDescent="0.2">
      <c r="K76" s="1" t="s">
        <v>14</v>
      </c>
      <c r="L76" s="3" t="s">
        <v>24</v>
      </c>
    </row>
    <row r="77" spans="1:14" x14ac:dyDescent="0.2">
      <c r="K77" s="1" t="s">
        <v>15</v>
      </c>
      <c r="L77" s="3" t="s">
        <v>25</v>
      </c>
    </row>
    <row r="78" spans="1:14" ht="60" x14ac:dyDescent="0.2">
      <c r="K78" s="1" t="s">
        <v>16</v>
      </c>
      <c r="L78" s="3" t="s">
        <v>65</v>
      </c>
    </row>
    <row r="79" spans="1:14" x14ac:dyDescent="0.2">
      <c r="K79" s="1" t="s">
        <v>17</v>
      </c>
      <c r="L79" s="3" t="s">
        <v>26</v>
      </c>
    </row>
    <row r="80" spans="1:14" ht="30" x14ac:dyDescent="0.2">
      <c r="K80" s="1" t="s">
        <v>21</v>
      </c>
      <c r="L80" s="3" t="s">
        <v>66</v>
      </c>
    </row>
    <row r="81" spans="11:12" ht="30" x14ac:dyDescent="0.2">
      <c r="K81" s="1" t="s">
        <v>21</v>
      </c>
      <c r="L81" s="3" t="s">
        <v>22</v>
      </c>
    </row>
    <row r="82" spans="11:12" x14ac:dyDescent="0.2">
      <c r="K82" s="1" t="s">
        <v>21</v>
      </c>
      <c r="L82" s="3" t="s">
        <v>27</v>
      </c>
    </row>
    <row r="83" spans="11:12" ht="29.25" customHeight="1" x14ac:dyDescent="0.2">
      <c r="K83" s="1" t="s">
        <v>21</v>
      </c>
      <c r="L83" s="3" t="s">
        <v>28</v>
      </c>
    </row>
    <row r="84" spans="11:12" ht="30" x14ac:dyDescent="0.2">
      <c r="K84" s="1" t="s">
        <v>21</v>
      </c>
      <c r="L84" s="3" t="s">
        <v>29</v>
      </c>
    </row>
    <row r="85" spans="11:12" ht="45" x14ac:dyDescent="0.2">
      <c r="K85" s="1" t="s">
        <v>6</v>
      </c>
      <c r="L85" s="3" t="s">
        <v>12</v>
      </c>
    </row>
    <row r="86" spans="11:12" x14ac:dyDescent="0.2">
      <c r="K86" s="1" t="s">
        <v>7</v>
      </c>
      <c r="L86" s="3" t="s">
        <v>18</v>
      </c>
    </row>
    <row r="87" spans="11:12" ht="30" x14ac:dyDescent="0.2">
      <c r="K87" s="1" t="s">
        <v>8</v>
      </c>
      <c r="L87" s="3" t="s">
        <v>86</v>
      </c>
    </row>
    <row r="88" spans="11:12" ht="45" x14ac:dyDescent="0.2">
      <c r="K88" s="1" t="s">
        <v>9</v>
      </c>
      <c r="L88" s="4" t="s">
        <v>19</v>
      </c>
    </row>
    <row r="89" spans="11:12" ht="30" x14ac:dyDescent="0.2">
      <c r="K89" s="1" t="s">
        <v>10</v>
      </c>
      <c r="L89" s="4" t="s">
        <v>20</v>
      </c>
    </row>
    <row r="90" spans="11:12" ht="60" x14ac:dyDescent="0.2">
      <c r="K90" s="1" t="s">
        <v>11</v>
      </c>
      <c r="L90" s="5" t="s">
        <v>92</v>
      </c>
    </row>
    <row r="91" spans="11:12" x14ac:dyDescent="0.2">
      <c r="K91" s="1" t="s">
        <v>93</v>
      </c>
      <c r="L91" s="5" t="s">
        <v>94</v>
      </c>
    </row>
  </sheetData>
  <sheetProtection selectLockedCells="1"/>
  <mergeCells count="14">
    <mergeCell ref="C51:I51"/>
    <mergeCell ref="B37:B39"/>
    <mergeCell ref="B40:B43"/>
    <mergeCell ref="C46:I46"/>
    <mergeCell ref="H47:I47"/>
    <mergeCell ref="C50:I50"/>
    <mergeCell ref="D47:E47"/>
    <mergeCell ref="C3:I3"/>
    <mergeCell ref="B15:B17"/>
    <mergeCell ref="B18:B22"/>
    <mergeCell ref="B23:B26"/>
    <mergeCell ref="B27:B36"/>
    <mergeCell ref="D6:F6"/>
    <mergeCell ref="D7:F7"/>
  </mergeCells>
  <conditionalFormatting sqref="C15:C24 C27:C45">
    <cfRule type="expression" dxfId="5" priority="11">
      <formula>$G15&gt;0</formula>
    </cfRule>
  </conditionalFormatting>
  <conditionalFormatting sqref="C25">
    <cfRule type="expression" dxfId="4" priority="14">
      <formula>#REF!&gt;0</formula>
    </cfRule>
  </conditionalFormatting>
  <conditionalFormatting sqref="C26">
    <cfRule type="expression" dxfId="3" priority="13">
      <formula>$G25&gt;0</formula>
    </cfRule>
  </conditionalFormatting>
  <conditionalFormatting sqref="D44:D45">
    <cfRule type="expression" dxfId="2" priority="10">
      <formula>$H44=1</formula>
    </cfRule>
  </conditionalFormatting>
  <conditionalFormatting sqref="E44:E45">
    <cfRule type="expression" dxfId="1" priority="9">
      <formula>AND($H44&gt;1,$H44&lt;10000)</formula>
    </cfRule>
  </conditionalFormatting>
  <conditionalFormatting sqref="F44:F45">
    <cfRule type="expression" dxfId="0" priority="8">
      <formula>AND($H44&gt;8,$H44&lt;10000)</formula>
    </cfRule>
  </conditionalFormatting>
  <pageMargins left="0.54" right="0.45" top="0.45" bottom="0.23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TAJMEN</vt:lpstr>
      <vt:lpstr>TAJMEN!Oblast_tisku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Gerich Stanislav</dc:creator>
  <cp:lastModifiedBy>Tomáš Vojíř</cp:lastModifiedBy>
  <cp:lastPrinted>2025-02-17T10:31:12Z</cp:lastPrinted>
  <dcterms:created xsi:type="dcterms:W3CDTF">2020-05-27T09:37:02Z</dcterms:created>
  <dcterms:modified xsi:type="dcterms:W3CDTF">2025-02-17T10:35:00Z</dcterms:modified>
</cp:coreProperties>
</file>